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milan/NAS_FVEvelke/Město Šumperk/Parkovací dům Temenická/01_PD FINAL/"/>
    </mc:Choice>
  </mc:AlternateContent>
  <xr:revisionPtr revIDLastSave="0" documentId="13_ncr:1_{3692F106-BB60-7C44-B621-5C28AB68FAE4}" xr6:coauthVersionLast="47" xr6:coauthVersionMax="47" xr10:uidLastSave="{00000000-0000-0000-0000-000000000000}"/>
  <bookViews>
    <workbookView xWindow="0" yWindow="500" windowWidth="32600" windowHeight="18780" xr2:uid="{3F3C74E8-E9E6-4FCC-BD8E-B0ECADE8D5B0}"/>
  </bookViews>
  <sheets>
    <sheet name="List1" sheetId="1" r:id="rId1"/>
  </sheets>
  <definedNames>
    <definedName name="_xlnm.Print_Area" localSheetId="0">List1!$A$1:$M$123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92" i="1" l="1"/>
  <c r="J90" i="1"/>
  <c r="J88" i="1"/>
  <c r="J86" i="1"/>
  <c r="J84" i="1"/>
  <c r="J120" i="1" l="1"/>
  <c r="J100" i="1"/>
  <c r="J96" i="1"/>
  <c r="J102" i="1"/>
  <c r="J106" i="1"/>
  <c r="J118" i="1" l="1"/>
  <c r="J116" i="1"/>
  <c r="J114" i="1"/>
  <c r="J112" i="1"/>
  <c r="J110" i="1"/>
  <c r="J108" i="1"/>
  <c r="J104" i="1"/>
  <c r="J98" i="1"/>
  <c r="J94" i="1"/>
  <c r="J82" i="1"/>
  <c r="J77" i="1"/>
  <c r="F77" i="1"/>
  <c r="J76" i="1"/>
  <c r="F76" i="1"/>
  <c r="J74" i="1"/>
  <c r="F74" i="1"/>
  <c r="E72" i="1"/>
  <c r="J55" i="1"/>
  <c r="F55" i="1"/>
  <c r="J54" i="1"/>
  <c r="F54" i="1"/>
  <c r="J52" i="1"/>
  <c r="F52" i="1"/>
  <c r="E50" i="1"/>
  <c r="E48" i="1"/>
  <c r="J37" i="1"/>
  <c r="J36" i="1"/>
  <c r="J35" i="1"/>
  <c r="E70" i="1" s="1"/>
  <c r="J80" i="1" l="1"/>
  <c r="J60" i="1" s="1"/>
  <c r="F36" i="1"/>
  <c r="F37" i="1"/>
  <c r="F34" i="1"/>
  <c r="J34" i="1"/>
  <c r="F35" i="1"/>
  <c r="J59" i="1" l="1"/>
  <c r="J30" i="1" l="1"/>
  <c r="F33" i="1" l="1"/>
  <c r="J33" i="1" s="1"/>
  <c r="J39" i="1" s="1"/>
</calcChain>
</file>

<file path=xl/sharedStrings.xml><?xml version="1.0" encoding="utf-8"?>
<sst xmlns="http://schemas.openxmlformats.org/spreadsheetml/2006/main" count="166" uniqueCount="101">
  <si>
    <t>{bdc1aca4-2c16-4af3-82e6-31471cb478d6}</t>
  </si>
  <si>
    <t>2</t>
  </si>
  <si>
    <t>KRYCÍ LIST SOUPISU PRACÍ</t>
  </si>
  <si>
    <t>False</t>
  </si>
  <si>
    <t>Stavba:</t>
  </si>
  <si>
    <t>Objekt:</t>
  </si>
  <si>
    <t/>
  </si>
  <si>
    <t>CC-CZ:</t>
  </si>
  <si>
    <t>Místo:</t>
  </si>
  <si>
    <t>Datum:</t>
  </si>
  <si>
    <t>Zadavatel:</t>
  </si>
  <si>
    <t>IČ:</t>
  </si>
  <si>
    <t>DIČ:</t>
  </si>
  <si>
    <t>Uchazeč:</t>
  </si>
  <si>
    <t>Projektant:</t>
  </si>
  <si>
    <t>Zpracovatel:</t>
  </si>
  <si>
    <t>Poznámka:</t>
  </si>
  <si>
    <t>Cena bez DPH</t>
  </si>
  <si>
    <t>Základ daně</t>
  </si>
  <si>
    <t>Sazba daně</t>
  </si>
  <si>
    <t>Výše daně</t>
  </si>
  <si>
    <t>DPH</t>
  </si>
  <si>
    <t>základní</t>
  </si>
  <si>
    <t>snížená</t>
  </si>
  <si>
    <t>zákl. přenesená</t>
  </si>
  <si>
    <t>sníž. přenesená</t>
  </si>
  <si>
    <t>nulová</t>
  </si>
  <si>
    <t>Cena s DPH</t>
  </si>
  <si>
    <t>v</t>
  </si>
  <si>
    <t>CZK</t>
  </si>
  <si>
    <t>REKAPITULACE ČLENĚNÍ SOUPISU PRACÍ</t>
  </si>
  <si>
    <t>Kód dílu - Popis</t>
  </si>
  <si>
    <t>Cena celkem [CZK]</t>
  </si>
  <si>
    <t>Náklady stavby celkem</t>
  </si>
  <si>
    <t>-1</t>
  </si>
  <si>
    <t>D1 - FOTOVOLTAIKA   :</t>
  </si>
  <si>
    <t>SOUPIS PRACÍ</t>
  </si>
  <si>
    <t>PČ</t>
  </si>
  <si>
    <t>Typ</t>
  </si>
  <si>
    <t>Kód</t>
  </si>
  <si>
    <t>Popis</t>
  </si>
  <si>
    <t>MJ</t>
  </si>
  <si>
    <t>Množství</t>
  </si>
  <si>
    <t>J.cena [CZK]</t>
  </si>
  <si>
    <t>Cenová soustava</t>
  </si>
  <si>
    <t>Náklady soupisu celkem</t>
  </si>
  <si>
    <t>1</t>
  </si>
  <si>
    <t>ks</t>
  </si>
  <si>
    <t>R položka</t>
  </si>
  <si>
    <t>4</t>
  </si>
  <si>
    <t>3</t>
  </si>
  <si>
    <t>6</t>
  </si>
  <si>
    <t>8</t>
  </si>
  <si>
    <t>5</t>
  </si>
  <si>
    <t>10</t>
  </si>
  <si>
    <t>kpl</t>
  </si>
  <si>
    <t>12</t>
  </si>
  <si>
    <t>14</t>
  </si>
  <si>
    <t>m</t>
  </si>
  <si>
    <t>16</t>
  </si>
  <si>
    <t>18</t>
  </si>
  <si>
    <t>Revize a uvedení do provozu</t>
  </si>
  <si>
    <t>Vyplň údaj</t>
  </si>
  <si>
    <t xml:space="preserve"> </t>
  </si>
  <si>
    <t>Katastrální území:</t>
  </si>
  <si>
    <t>Solar gods s.r.o., Na Folimance 2155/15, 120 00 Praha</t>
  </si>
  <si>
    <t>Elektro práce</t>
  </si>
  <si>
    <t>Optimizér</t>
  </si>
  <si>
    <t>FVE   :</t>
  </si>
  <si>
    <t>Úprava stávajícího rozvaděče pro připojení FVE</t>
  </si>
  <si>
    <t>DC kabel H1Z2Z2-K6</t>
  </si>
  <si>
    <t>AC kabel</t>
  </si>
  <si>
    <t>Kabel ochranného pospojení</t>
  </si>
  <si>
    <t>Kabelové žlaby plné s víkem</t>
  </si>
  <si>
    <t>Pomocný elektro materiál</t>
  </si>
  <si>
    <t>Fotovoltaiký panel 450 Wp, max. 1920 x 1134 mm</t>
  </si>
  <si>
    <t>Přepěťové ochrany u panelů</t>
  </si>
  <si>
    <t>Rozvaděč fotovoltaiky RFVE-AC</t>
  </si>
  <si>
    <t>Rozvaděč fotovoltaiky RFVE-DC</t>
  </si>
  <si>
    <t>Podpůrná konstrukce AL pro 51 panelů</t>
  </si>
  <si>
    <t xml:space="preserve">Instalace konstrukce a FV panelů </t>
  </si>
  <si>
    <t>Plechový box pro umístění technologie</t>
  </si>
  <si>
    <t>7</t>
  </si>
  <si>
    <t>9</t>
  </si>
  <si>
    <t>11</t>
  </si>
  <si>
    <t>13</t>
  </si>
  <si>
    <t>15</t>
  </si>
  <si>
    <t>17</t>
  </si>
  <si>
    <t>Poznámka k položce:
Typy a délky kabelů se mohou měnit, upřesní dodavatel komponentů.
Do délky kabelů není započítán prořez.  
Výkaz výměr není ani úplný, ani vyčerpávající.
 Pokud Zhotovilel shledá nezbytně nutným doplnit další položky do výkazu výměr, 
 pak lze tak učinit pouze se souhlasem zástupce Objednatele - na tuto skutečnost pak Zhotovitel 
přehledně upozorní v průvodním dopise k nabídce.
 Upozorňujeme, že nabídku lze odpovědně zpracovat pouze na základě kompletní dokumentace, 
 tzn. příslušné textové a výkresové části, výkazů výměr.</t>
  </si>
  <si>
    <t>Finská, 787 01 Šumperk</t>
  </si>
  <si>
    <t>Dolní Temenice [764442]</t>
  </si>
  <si>
    <t>Město Šumperk, Náměstí Míru 1, 787 01 Šumperk</t>
  </si>
  <si>
    <t>CZ00303461</t>
  </si>
  <si>
    <t xml:space="preserve">	CZ17331501</t>
  </si>
  <si>
    <t>FVE parkovací dům Finská</t>
  </si>
  <si>
    <t>Fotovoltaika na stěně objeku</t>
  </si>
  <si>
    <t>Pronájem a stavba lešení</t>
  </si>
  <si>
    <t>2a</t>
  </si>
  <si>
    <t>Monitoring + cloud optimizéru</t>
  </si>
  <si>
    <t>Invertor, min. 15 kW</t>
  </si>
  <si>
    <t>Baterie, min. 22 kWh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</si>
</sst>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0%"/>
    <numFmt numFmtId="166" formatCode="#,##0.000"/>
  </numFmts>
  <fonts count="21">
    <font>
      <sz val="11"/>
      <color theme="1"/>
      <name val="Calibri"/>
      <family val="2"/>
      <charset val="238"/>
      <scheme val="minor"/>
    </font>
    <font>
      <b/>
      <sz val="14"/>
      <name val="Arial CE"/>
    </font>
    <font>
      <sz val="10"/>
      <color rgb="FF3366FF"/>
      <name val="Arial CE"/>
    </font>
    <font>
      <sz val="10"/>
      <color rgb="FF969696"/>
      <name val="Arial CE"/>
    </font>
    <font>
      <b/>
      <sz val="11"/>
      <name val="Arial CE"/>
    </font>
    <font>
      <sz val="10"/>
      <name val="Arial CE"/>
    </font>
    <font>
      <b/>
      <sz val="10"/>
      <name val="Arial CE"/>
    </font>
    <font>
      <b/>
      <sz val="12"/>
      <color rgb="FF960000"/>
      <name val="Arial CE"/>
    </font>
    <font>
      <sz val="8"/>
      <color rgb="FF969696"/>
      <name val="Arial CE"/>
    </font>
    <font>
      <b/>
      <sz val="12"/>
      <name val="Arial CE"/>
    </font>
    <font>
      <sz val="9"/>
      <name val="Arial CE"/>
    </font>
    <font>
      <b/>
      <sz val="12"/>
      <color rgb="FF800000"/>
      <name val="Arial CE"/>
    </font>
    <font>
      <sz val="12"/>
      <color rgb="FF003366"/>
      <name val="Arial CE"/>
    </font>
    <font>
      <sz val="8"/>
      <color rgb="FF003366"/>
      <name val="Arial CE"/>
    </font>
    <font>
      <sz val="7"/>
      <color rgb="FF969696"/>
      <name val="Arial CE"/>
    </font>
    <font>
      <sz val="7"/>
      <name val="Arial CE"/>
    </font>
    <font>
      <sz val="8"/>
      <name val="Calibri"/>
      <family val="2"/>
      <charset val="238"/>
      <scheme val="minor"/>
    </font>
    <font>
      <sz val="10"/>
      <color theme="1"/>
      <name val="Arial CE"/>
    </font>
    <font>
      <sz val="11"/>
      <color rgb="FF00B050"/>
      <name val="Calibri"/>
      <family val="2"/>
      <charset val="238"/>
      <scheme val="minor"/>
    </font>
    <font>
      <sz val="12"/>
      <color rgb="FF00B050"/>
      <name val="Arial CE"/>
    </font>
    <font>
      <sz val="9"/>
      <color theme="0" tint="-0.499984740745262"/>
      <name val="Arial CE"/>
    </font>
  </fonts>
  <fills count="4">
    <fill>
      <patternFill patternType="none"/>
    </fill>
    <fill>
      <patternFill patternType="gray125"/>
    </fill>
    <fill>
      <patternFill patternType="solid">
        <fgColor rgb="FFFFFFCC"/>
      </patternFill>
    </fill>
    <fill>
      <patternFill patternType="solid">
        <fgColor rgb="FFD2D2D2"/>
      </patternFill>
    </fill>
  </fills>
  <borders count="15">
    <border>
      <left/>
      <right/>
      <top/>
      <bottom/>
      <diagonal/>
    </border>
    <border>
      <left/>
      <right/>
      <top/>
      <bottom style="thin">
        <color indexed="64"/>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tint="-0.249977111117893"/>
      </right>
      <top/>
      <bottom/>
      <diagonal/>
    </border>
  </borders>
  <cellStyleXfs count="1">
    <xf numFmtId="0" fontId="0" fillId="0" borderId="0"/>
  </cellStyleXfs>
  <cellXfs count="94">
    <xf numFmtId="0" fontId="0" fillId="0" borderId="0" xfId="0"/>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vertical="center"/>
    </xf>
    <xf numFmtId="0" fontId="0" fillId="0" borderId="0" xfId="0" applyAlignment="1">
      <alignment vertical="center" wrapText="1"/>
    </xf>
    <xf numFmtId="0" fontId="12" fillId="0" borderId="0" xfId="0" applyFont="1" applyAlignment="1">
      <alignment vertical="center"/>
    </xf>
    <xf numFmtId="0" fontId="0" fillId="0" borderId="0" xfId="0" applyAlignment="1">
      <alignment horizontal="center" vertical="center" wrapText="1"/>
    </xf>
    <xf numFmtId="0" fontId="13" fillId="0" borderId="0" xfId="0" applyFont="1"/>
    <xf numFmtId="0" fontId="18" fillId="0" borderId="0" xfId="0" applyFont="1"/>
    <xf numFmtId="0" fontId="18" fillId="0" borderId="0" xfId="0" applyFont="1" applyAlignment="1">
      <alignment vertical="center"/>
    </xf>
    <xf numFmtId="0" fontId="18" fillId="0" borderId="0" xfId="0" applyFont="1" applyAlignment="1">
      <alignment vertical="center" wrapText="1"/>
    </xf>
    <xf numFmtId="0" fontId="19" fillId="0" borderId="0" xfId="0" applyFont="1" applyAlignment="1">
      <alignment vertical="center"/>
    </xf>
    <xf numFmtId="0" fontId="0" fillId="0" borderId="1" xfId="0" applyBorder="1" applyAlignment="1">
      <alignment vertical="center"/>
    </xf>
    <xf numFmtId="0" fontId="0" fillId="0" borderId="2" xfId="0" applyBorder="1" applyAlignment="1">
      <alignment vertical="center"/>
    </xf>
    <xf numFmtId="0" fontId="6" fillId="0" borderId="2" xfId="0" applyFont="1" applyBorder="1" applyAlignment="1">
      <alignment horizontal="left" vertical="center"/>
    </xf>
    <xf numFmtId="4" fontId="7" fillId="0" borderId="2" xfId="0" applyNumberFormat="1" applyFont="1" applyBorder="1" applyAlignment="1">
      <alignment vertical="center"/>
    </xf>
    <xf numFmtId="0" fontId="12" fillId="0" borderId="2" xfId="0" applyFont="1" applyBorder="1" applyAlignment="1">
      <alignment horizontal="left" vertical="center"/>
    </xf>
    <xf numFmtId="0" fontId="12" fillId="0" borderId="2" xfId="0" applyFont="1" applyBorder="1" applyAlignment="1">
      <alignment vertical="center"/>
    </xf>
    <xf numFmtId="4" fontId="12" fillId="0" borderId="2" xfId="0" applyNumberFormat="1" applyFont="1" applyBorder="1" applyAlignment="1">
      <alignment vertical="center"/>
    </xf>
    <xf numFmtId="0" fontId="13" fillId="0" borderId="0" xfId="0" applyFont="1" applyAlignment="1">
      <alignment horizontal="left"/>
    </xf>
    <xf numFmtId="0" fontId="12" fillId="0" borderId="0" xfId="0" applyFont="1" applyAlignment="1">
      <alignment horizontal="left"/>
    </xf>
    <xf numFmtId="4" fontId="12" fillId="0" borderId="0" xfId="0" applyNumberFormat="1" applyFont="1"/>
    <xf numFmtId="0" fontId="10"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166" fontId="10" fillId="0" borderId="0" xfId="0" applyNumberFormat="1" applyFont="1" applyAlignment="1">
      <alignment vertical="center"/>
    </xf>
    <xf numFmtId="4" fontId="10" fillId="0" borderId="0" xfId="0" applyNumberFormat="1" applyFont="1" applyAlignment="1">
      <alignment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49" fontId="10" fillId="0" borderId="5" xfId="0" applyNumberFormat="1" applyFont="1" applyBorder="1" applyAlignment="1">
      <alignment horizontal="left" vertical="center" wrapText="1"/>
    </xf>
    <xf numFmtId="0" fontId="10" fillId="0" borderId="5" xfId="0" applyFont="1" applyBorder="1" applyAlignment="1">
      <alignment horizontal="left" vertical="center" wrapText="1"/>
    </xf>
    <xf numFmtId="0" fontId="10" fillId="0" borderId="3" xfId="0" applyFont="1" applyBorder="1" applyAlignment="1">
      <alignment horizontal="center" vertical="center" wrapText="1"/>
    </xf>
    <xf numFmtId="166" fontId="10" fillId="0" borderId="3" xfId="0" applyNumberFormat="1" applyFont="1" applyBorder="1" applyAlignment="1">
      <alignment vertical="center"/>
    </xf>
    <xf numFmtId="4" fontId="10" fillId="2" borderId="3" xfId="0" applyNumberFormat="1" applyFont="1" applyFill="1" applyBorder="1" applyAlignment="1" applyProtection="1">
      <alignment vertical="center"/>
      <protection locked="0"/>
    </xf>
    <xf numFmtId="4" fontId="10" fillId="0" borderId="3" xfId="0" applyNumberFormat="1" applyFont="1" applyBorder="1" applyAlignment="1">
      <alignment vertical="center"/>
    </xf>
    <xf numFmtId="0" fontId="10" fillId="0" borderId="3" xfId="0" applyFont="1" applyBorder="1" applyAlignment="1">
      <alignment horizontal="left" vertical="center" wrapText="1"/>
    </xf>
    <xf numFmtId="0" fontId="10" fillId="3" borderId="3" xfId="0" applyFont="1" applyFill="1" applyBorder="1" applyAlignment="1">
      <alignment horizontal="center" vertical="center" wrapText="1"/>
    </xf>
    <xf numFmtId="0" fontId="0" fillId="0" borderId="7" xfId="0" applyBorder="1"/>
    <xf numFmtId="0" fontId="0" fillId="0" borderId="8" xfId="0" applyBorder="1"/>
    <xf numFmtId="0" fontId="0" fillId="0" borderId="9" xfId="0" applyBorder="1"/>
    <xf numFmtId="0" fontId="0" fillId="0" borderId="10" xfId="0" applyBorder="1"/>
    <xf numFmtId="0" fontId="1" fillId="0" borderId="0" xfId="0" applyFont="1" applyAlignment="1">
      <alignment horizontal="left" vertical="center"/>
    </xf>
    <xf numFmtId="0" fontId="0" fillId="0" borderId="11" xfId="0" applyBorder="1"/>
    <xf numFmtId="0" fontId="3" fillId="0" borderId="0" xfId="0" applyFont="1" applyAlignment="1">
      <alignment horizontal="left" vertical="center"/>
    </xf>
    <xf numFmtId="0" fontId="0" fillId="0" borderId="10" xfId="0" applyBorder="1" applyAlignment="1">
      <alignment vertical="center"/>
    </xf>
    <xf numFmtId="0" fontId="0" fillId="0" borderId="11" xfId="0" applyBorder="1" applyAlignment="1">
      <alignment vertical="center"/>
    </xf>
    <xf numFmtId="0" fontId="5" fillId="0" borderId="0" xfId="0" applyFont="1" applyAlignment="1">
      <alignment horizontal="left" vertical="center"/>
    </xf>
    <xf numFmtId="164" fontId="5" fillId="0" borderId="0" xfId="0" applyNumberFormat="1" applyFont="1" applyAlignment="1">
      <alignment horizontal="left" vertical="center"/>
    </xf>
    <xf numFmtId="0" fontId="5" fillId="2" borderId="0" xfId="0" applyFont="1" applyFill="1" applyAlignment="1" applyProtection="1">
      <alignment horizontal="left" vertical="center"/>
      <protection locked="0"/>
    </xf>
    <xf numFmtId="0" fontId="0" fillId="0" borderId="10" xfId="0" applyBorder="1" applyAlignment="1">
      <alignment vertical="center" wrapText="1"/>
    </xf>
    <xf numFmtId="0" fontId="5" fillId="0" borderId="0" xfId="0" applyFont="1" applyAlignment="1">
      <alignment horizontal="left" vertical="center" wrapText="1"/>
    </xf>
    <xf numFmtId="0" fontId="0" fillId="0" borderId="11" xfId="0" applyBorder="1" applyAlignment="1">
      <alignment vertical="center" wrapText="1"/>
    </xf>
    <xf numFmtId="0" fontId="3" fillId="0" borderId="0" xfId="0" applyFont="1" applyAlignment="1">
      <alignment horizontal="right" vertical="center"/>
    </xf>
    <xf numFmtId="0" fontId="8" fillId="0" borderId="0" xfId="0" applyFont="1" applyAlignment="1">
      <alignment horizontal="left" vertical="center"/>
    </xf>
    <xf numFmtId="4" fontId="3" fillId="0" borderId="0" xfId="0" applyNumberFormat="1" applyFont="1" applyAlignment="1">
      <alignment vertical="center"/>
    </xf>
    <xf numFmtId="165" fontId="3" fillId="0" borderId="0" xfId="0" applyNumberFormat="1" applyFont="1" applyAlignment="1">
      <alignment horizontal="right" vertical="center"/>
    </xf>
    <xf numFmtId="0" fontId="0" fillId="0" borderId="12"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1" fillId="0" borderId="0" xfId="0" applyFont="1" applyAlignment="1">
      <alignment horizontal="left" vertical="center"/>
    </xf>
    <xf numFmtId="4" fontId="7" fillId="0" borderId="0" xfId="0" applyNumberFormat="1" applyFont="1" applyAlignment="1">
      <alignment vertical="center"/>
    </xf>
    <xf numFmtId="0" fontId="12" fillId="0" borderId="10" xfId="0" applyFont="1" applyBorder="1" applyAlignment="1">
      <alignment vertical="center"/>
    </xf>
    <xf numFmtId="0" fontId="12" fillId="0" borderId="11" xfId="0" applyFont="1" applyBorder="1" applyAlignment="1">
      <alignment vertic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7" fillId="0" borderId="0" xfId="0" applyFont="1" applyAlignment="1">
      <alignment horizontal="left" vertical="center"/>
    </xf>
    <xf numFmtId="4" fontId="7" fillId="0" borderId="0" xfId="0" applyNumberFormat="1" applyFont="1"/>
    <xf numFmtId="0" fontId="13" fillId="0" borderId="10" xfId="0" applyFont="1" applyBorder="1"/>
    <xf numFmtId="0" fontId="13" fillId="0" borderId="11" xfId="0" applyFont="1" applyBorder="1"/>
    <xf numFmtId="0" fontId="14" fillId="0" borderId="0" xfId="0" applyFont="1" applyAlignment="1">
      <alignment horizontal="left" vertical="center"/>
    </xf>
    <xf numFmtId="0" fontId="15" fillId="0" borderId="0" xfId="0" applyFont="1" applyAlignment="1">
      <alignment horizontal="left" vertical="center" wrapText="1"/>
    </xf>
    <xf numFmtId="0" fontId="0" fillId="0" borderId="14" xfId="0" applyBorder="1" applyAlignment="1">
      <alignment vertical="center"/>
    </xf>
    <xf numFmtId="0" fontId="9" fillId="3" borderId="4" xfId="0" applyFont="1" applyFill="1" applyBorder="1" applyAlignment="1">
      <alignment horizontal="left" vertical="center"/>
    </xf>
    <xf numFmtId="0" fontId="0" fillId="3" borderId="5" xfId="0" applyFill="1" applyBorder="1" applyAlignment="1">
      <alignment vertical="center"/>
    </xf>
    <xf numFmtId="0" fontId="9" fillId="3" borderId="5" xfId="0" applyFont="1" applyFill="1" applyBorder="1" applyAlignment="1">
      <alignment horizontal="right" vertical="center"/>
    </xf>
    <xf numFmtId="0" fontId="9" fillId="3" borderId="5" xfId="0" applyFont="1" applyFill="1" applyBorder="1" applyAlignment="1">
      <alignment horizontal="center" vertical="center"/>
    </xf>
    <xf numFmtId="4" fontId="9" fillId="3" borderId="5" xfId="0" applyNumberFormat="1" applyFont="1" applyFill="1" applyBorder="1" applyAlignment="1">
      <alignment vertical="center"/>
    </xf>
    <xf numFmtId="0" fontId="0" fillId="3" borderId="6" xfId="0" applyFill="1" applyBorder="1" applyAlignment="1">
      <alignment vertical="center"/>
    </xf>
    <xf numFmtId="0" fontId="10" fillId="3" borderId="4" xfId="0" applyFont="1" applyFill="1" applyBorder="1" applyAlignment="1">
      <alignment horizontal="left" vertical="center"/>
    </xf>
    <xf numFmtId="0" fontId="10" fillId="3" borderId="5" xfId="0" applyFont="1" applyFill="1" applyBorder="1" applyAlignment="1">
      <alignment horizontal="right" vertical="center"/>
    </xf>
    <xf numFmtId="0" fontId="20" fillId="0" borderId="5" xfId="0" applyFont="1" applyBorder="1" applyAlignment="1">
      <alignment horizontal="left" vertical="center" wrapText="1"/>
    </xf>
    <xf numFmtId="0" fontId="0" fillId="0" borderId="5" xfId="0" applyBorder="1"/>
    <xf numFmtId="0" fontId="0" fillId="0" borderId="6" xfId="0" applyBorder="1"/>
    <xf numFmtId="0" fontId="4" fillId="0" borderId="0" xfId="0" applyFont="1" applyAlignment="1">
      <alignment horizontal="left" vertical="center" wrapText="1"/>
    </xf>
    <xf numFmtId="0" fontId="0" fillId="0" borderId="0" xfId="0" applyAlignment="1">
      <alignment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0" fillId="0" borderId="0" xfId="0"/>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0" xfId="0" applyFont="1" applyAlignment="1">
      <alignment horizontal="left" vertical="center" wrapText="1"/>
    </xf>
    <xf numFmtId="4" fontId="10" fillId="0" borderId="0" xfId="0" applyNumberFormat="1" applyFont="1" applyFill="1" applyAlignment="1" applyProtection="1">
      <alignment vertical="center"/>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E93AD-0549-48ED-BBF8-27585B090A49}">
  <dimension ref="B2:BM123"/>
  <sheetViews>
    <sheetView showGridLines="0" tabSelected="1" topLeftCell="A72" zoomScaleNormal="100" workbookViewId="0">
      <selection activeCell="J83" sqref="J83"/>
    </sheetView>
  </sheetViews>
  <sheetFormatPr baseColWidth="10" defaultColWidth="8.83203125" defaultRowHeight="15"/>
  <cols>
    <col min="1" max="1" width="6.5" customWidth="1"/>
    <col min="2" max="2" width="0.83203125" customWidth="1"/>
    <col min="3" max="3" width="3.1640625" customWidth="1"/>
    <col min="4" max="4" width="3.33203125" customWidth="1"/>
    <col min="5" max="5" width="13.33203125" customWidth="1"/>
    <col min="6" max="6" width="78.5" customWidth="1"/>
    <col min="7" max="7" width="5.83203125" customWidth="1"/>
    <col min="8" max="8" width="10.83203125" customWidth="1"/>
    <col min="9" max="9" width="12.33203125" customWidth="1"/>
    <col min="10" max="11" width="17.33203125" customWidth="1"/>
    <col min="12" max="12" width="0.83203125" customWidth="1"/>
    <col min="13" max="13" width="8.5" customWidth="1"/>
    <col min="15" max="20" width="11" customWidth="1"/>
    <col min="21" max="21" width="12.6640625" customWidth="1"/>
    <col min="22" max="22" width="9.5" customWidth="1"/>
    <col min="23" max="23" width="12.6640625" customWidth="1"/>
    <col min="24" max="24" width="9.5" customWidth="1"/>
    <col min="25" max="25" width="11.6640625" customWidth="1"/>
    <col min="26" max="26" width="8.5" customWidth="1"/>
    <col min="27" max="27" width="11.6640625" customWidth="1"/>
    <col min="28" max="28" width="12.6640625" customWidth="1"/>
    <col min="29" max="29" width="8.5" customWidth="1"/>
    <col min="30" max="30" width="11.6640625" customWidth="1"/>
    <col min="31" max="31" width="12.6640625" customWidth="1"/>
    <col min="32" max="43" width="8.83203125" customWidth="1"/>
    <col min="57" max="57" width="10" style="8" bestFit="1" customWidth="1"/>
    <col min="63" max="63" width="12.6640625" customWidth="1"/>
  </cols>
  <sheetData>
    <row r="2" spans="2:57" ht="37" customHeight="1">
      <c r="L2" s="89"/>
      <c r="M2" s="89"/>
      <c r="N2" s="89"/>
      <c r="O2" s="89"/>
      <c r="P2" s="89"/>
      <c r="Q2" s="89"/>
      <c r="R2" s="89"/>
      <c r="S2" s="89"/>
      <c r="T2" s="89"/>
      <c r="U2" s="89"/>
      <c r="V2" s="89"/>
      <c r="AT2" s="1" t="s">
        <v>0</v>
      </c>
    </row>
    <row r="3" spans="2:57" ht="7" customHeight="1">
      <c r="B3" s="37"/>
      <c r="C3" s="38"/>
      <c r="D3" s="38"/>
      <c r="E3" s="38"/>
      <c r="F3" s="38"/>
      <c r="G3" s="38"/>
      <c r="H3" s="38"/>
      <c r="I3" s="38"/>
      <c r="J3" s="38"/>
      <c r="K3" s="38"/>
      <c r="L3" s="39"/>
      <c r="AT3" s="1" t="s">
        <v>1</v>
      </c>
    </row>
    <row r="4" spans="2:57" ht="25" customHeight="1">
      <c r="B4" s="40"/>
      <c r="D4" s="41" t="s">
        <v>2</v>
      </c>
      <c r="L4" s="42"/>
      <c r="M4" s="2"/>
      <c r="AT4" s="1" t="s">
        <v>3</v>
      </c>
    </row>
    <row r="5" spans="2:57" ht="7" customHeight="1">
      <c r="B5" s="40"/>
      <c r="L5" s="42"/>
    </row>
    <row r="6" spans="2:57" ht="12" customHeight="1">
      <c r="B6" s="40"/>
      <c r="D6" s="43" t="s">
        <v>4</v>
      </c>
      <c r="L6" s="42"/>
    </row>
    <row r="7" spans="2:57" ht="16.5" customHeight="1">
      <c r="B7" s="40"/>
      <c r="E7" s="87" t="s">
        <v>94</v>
      </c>
      <c r="F7" s="88"/>
      <c r="G7" s="88"/>
      <c r="H7" s="88"/>
      <c r="L7" s="42"/>
    </row>
    <row r="8" spans="2:57" s="3" customFormat="1" ht="12" customHeight="1">
      <c r="B8" s="44"/>
      <c r="D8" s="43" t="s">
        <v>5</v>
      </c>
      <c r="L8" s="45"/>
      <c r="BE8" s="9"/>
    </row>
    <row r="9" spans="2:57" s="3" customFormat="1" ht="16.5" customHeight="1">
      <c r="B9" s="44"/>
      <c r="E9" s="85" t="s">
        <v>95</v>
      </c>
      <c r="F9" s="86"/>
      <c r="G9" s="86"/>
      <c r="H9" s="86"/>
      <c r="L9" s="45"/>
      <c r="BE9" s="9"/>
    </row>
    <row r="10" spans="2:57" s="3" customFormat="1">
      <c r="B10" s="44"/>
      <c r="L10" s="45"/>
      <c r="BE10" s="9"/>
    </row>
    <row r="11" spans="2:57" s="3" customFormat="1" ht="12" customHeight="1">
      <c r="B11" s="44"/>
      <c r="D11" s="43" t="s">
        <v>8</v>
      </c>
      <c r="F11" s="46" t="s">
        <v>89</v>
      </c>
      <c r="I11" s="43" t="s">
        <v>7</v>
      </c>
      <c r="J11" s="46" t="s">
        <v>6</v>
      </c>
      <c r="L11" s="45"/>
      <c r="BE11" s="9"/>
    </row>
    <row r="12" spans="2:57" s="3" customFormat="1" ht="12" customHeight="1">
      <c r="B12" s="44"/>
      <c r="D12" s="43" t="s">
        <v>64</v>
      </c>
      <c r="F12" s="46" t="s">
        <v>90</v>
      </c>
      <c r="I12" s="43" t="s">
        <v>9</v>
      </c>
      <c r="J12" s="47"/>
      <c r="L12" s="45"/>
      <c r="BE12" s="9"/>
    </row>
    <row r="13" spans="2:57" s="3" customFormat="1" ht="10.75" customHeight="1">
      <c r="B13" s="44"/>
      <c r="L13" s="45"/>
      <c r="BE13" s="9"/>
    </row>
    <row r="14" spans="2:57" s="3" customFormat="1" ht="12" customHeight="1">
      <c r="B14" s="44"/>
      <c r="D14" s="43" t="s">
        <v>10</v>
      </c>
      <c r="I14" s="43" t="s">
        <v>11</v>
      </c>
      <c r="J14" s="46">
        <v>303461</v>
      </c>
      <c r="L14" s="45"/>
      <c r="BE14" s="9"/>
    </row>
    <row r="15" spans="2:57" s="3" customFormat="1" ht="18" customHeight="1">
      <c r="B15" s="44"/>
      <c r="E15" s="46" t="s">
        <v>91</v>
      </c>
      <c r="I15" s="43" t="s">
        <v>12</v>
      </c>
      <c r="J15" s="46" t="s">
        <v>92</v>
      </c>
      <c r="L15" s="45"/>
      <c r="BE15" s="9"/>
    </row>
    <row r="16" spans="2:57" s="3" customFormat="1" ht="7" customHeight="1">
      <c r="B16" s="44"/>
      <c r="L16" s="45"/>
      <c r="BE16" s="9"/>
    </row>
    <row r="17" spans="2:57" s="3" customFormat="1" ht="12" customHeight="1">
      <c r="B17" s="44"/>
      <c r="D17" s="43" t="s">
        <v>13</v>
      </c>
      <c r="I17" s="43" t="s">
        <v>11</v>
      </c>
      <c r="J17" s="48" t="s">
        <v>62</v>
      </c>
      <c r="L17" s="45"/>
      <c r="BE17" s="9"/>
    </row>
    <row r="18" spans="2:57" s="3" customFormat="1" ht="18" customHeight="1">
      <c r="B18" s="44"/>
      <c r="E18" s="90" t="s">
        <v>62</v>
      </c>
      <c r="F18" s="91"/>
      <c r="G18" s="91"/>
      <c r="H18" s="91"/>
      <c r="I18" s="43" t="s">
        <v>12</v>
      </c>
      <c r="J18" s="48" t="s">
        <v>62</v>
      </c>
      <c r="L18" s="45"/>
      <c r="BE18" s="9"/>
    </row>
    <row r="19" spans="2:57" s="3" customFormat="1" ht="7" customHeight="1">
      <c r="B19" s="44"/>
      <c r="L19" s="45"/>
      <c r="BE19" s="9"/>
    </row>
    <row r="20" spans="2:57" s="3" customFormat="1" ht="12" customHeight="1">
      <c r="B20" s="44"/>
      <c r="D20" s="43" t="s">
        <v>14</v>
      </c>
      <c r="I20" s="43" t="s">
        <v>11</v>
      </c>
      <c r="J20" s="46">
        <v>17331501</v>
      </c>
      <c r="L20" s="45"/>
      <c r="BE20" s="9"/>
    </row>
    <row r="21" spans="2:57" s="3" customFormat="1" ht="18" customHeight="1">
      <c r="B21" s="44"/>
      <c r="E21" s="46" t="s">
        <v>65</v>
      </c>
      <c r="I21" s="43" t="s">
        <v>12</v>
      </c>
      <c r="J21" s="46" t="s">
        <v>93</v>
      </c>
      <c r="L21" s="45"/>
      <c r="BE21" s="9"/>
    </row>
    <row r="22" spans="2:57" s="3" customFormat="1" ht="7" customHeight="1">
      <c r="B22" s="44"/>
      <c r="L22" s="45"/>
      <c r="BE22" s="9"/>
    </row>
    <row r="23" spans="2:57" s="3" customFormat="1" ht="12" customHeight="1">
      <c r="B23" s="44"/>
      <c r="D23" s="43" t="s">
        <v>15</v>
      </c>
      <c r="I23" s="43" t="s">
        <v>11</v>
      </c>
      <c r="J23" s="46" t="s">
        <v>6</v>
      </c>
      <c r="L23" s="45"/>
      <c r="BE23" s="9"/>
    </row>
    <row r="24" spans="2:57" s="3" customFormat="1" ht="18" customHeight="1">
      <c r="B24" s="44"/>
      <c r="E24" s="46" t="s">
        <v>63</v>
      </c>
      <c r="I24" s="43" t="s">
        <v>12</v>
      </c>
      <c r="J24" s="46" t="s">
        <v>6</v>
      </c>
      <c r="L24" s="45"/>
      <c r="BE24" s="9"/>
    </row>
    <row r="25" spans="2:57" s="3" customFormat="1" ht="7" customHeight="1">
      <c r="B25" s="44"/>
      <c r="L25" s="45"/>
      <c r="BE25" s="9"/>
    </row>
    <row r="26" spans="2:57" s="3" customFormat="1" ht="12" customHeight="1">
      <c r="B26" s="44"/>
      <c r="D26" s="43" t="s">
        <v>16</v>
      </c>
      <c r="L26" s="45"/>
      <c r="BE26" s="9"/>
    </row>
    <row r="27" spans="2:57" s="4" customFormat="1" ht="16.5" customHeight="1">
      <c r="B27" s="49"/>
      <c r="E27" s="92" t="s">
        <v>6</v>
      </c>
      <c r="F27" s="92"/>
      <c r="G27" s="92"/>
      <c r="H27" s="92"/>
      <c r="L27" s="51"/>
      <c r="BE27" s="10"/>
    </row>
    <row r="28" spans="2:57" s="3" customFormat="1" ht="7" customHeight="1">
      <c r="B28" s="44"/>
      <c r="D28" s="13"/>
      <c r="E28" s="13"/>
      <c r="F28" s="13"/>
      <c r="G28" s="13"/>
      <c r="H28" s="13"/>
      <c r="I28" s="13"/>
      <c r="J28" s="13"/>
      <c r="K28" s="13"/>
      <c r="L28" s="45"/>
      <c r="BE28" s="9"/>
    </row>
    <row r="29" spans="2:57" s="3" customFormat="1" ht="7" customHeight="1">
      <c r="B29" s="44"/>
      <c r="L29" s="45"/>
      <c r="BE29" s="9"/>
    </row>
    <row r="30" spans="2:57" s="3" customFormat="1" ht="25.25" customHeight="1">
      <c r="B30" s="44"/>
      <c r="D30" s="14" t="s">
        <v>17</v>
      </c>
      <c r="E30" s="13"/>
      <c r="F30" s="13"/>
      <c r="G30" s="13"/>
      <c r="H30" s="13"/>
      <c r="I30" s="13"/>
      <c r="J30" s="15">
        <f>ROUND(J80, 2)</f>
        <v>0</v>
      </c>
      <c r="K30" s="13"/>
      <c r="L30" s="45"/>
      <c r="BE30" s="9"/>
    </row>
    <row r="31" spans="2:57" s="3" customFormat="1" ht="7" customHeight="1">
      <c r="B31" s="44"/>
      <c r="L31" s="45"/>
      <c r="BE31" s="9"/>
    </row>
    <row r="32" spans="2:57" s="3" customFormat="1" ht="14.5" customHeight="1">
      <c r="B32" s="44"/>
      <c r="F32" s="52" t="s">
        <v>18</v>
      </c>
      <c r="I32" s="52" t="s">
        <v>19</v>
      </c>
      <c r="J32" s="52" t="s">
        <v>20</v>
      </c>
      <c r="L32" s="45"/>
      <c r="BE32" s="9"/>
    </row>
    <row r="33" spans="2:57" s="3" customFormat="1" ht="14.5" customHeight="1">
      <c r="B33" s="44"/>
      <c r="D33" s="53" t="s">
        <v>21</v>
      </c>
      <c r="E33" s="43" t="s">
        <v>22</v>
      </c>
      <c r="F33" s="54">
        <f>J30</f>
        <v>0</v>
      </c>
      <c r="I33" s="55">
        <v>0.21</v>
      </c>
      <c r="J33" s="54">
        <f>ROUND(F33*I33, 2)</f>
        <v>0</v>
      </c>
      <c r="L33" s="45"/>
      <c r="BE33" s="9"/>
    </row>
    <row r="34" spans="2:57" s="3" customFormat="1" ht="14.5" customHeight="1">
      <c r="B34" s="44"/>
      <c r="E34" s="43" t="s">
        <v>23</v>
      </c>
      <c r="F34" s="54">
        <f>ROUND((SUM(BF80:BF122)),  2)</f>
        <v>0</v>
      </c>
      <c r="I34" s="55">
        <v>0.12</v>
      </c>
      <c r="J34" s="54">
        <f>ROUND(((SUM(BF80:BF122))*I34),  2)</f>
        <v>0</v>
      </c>
      <c r="L34" s="45"/>
      <c r="BE34" s="9"/>
    </row>
    <row r="35" spans="2:57" s="3" customFormat="1" ht="14.5" hidden="1" customHeight="1">
      <c r="B35" s="44"/>
      <c r="E35" s="43" t="s">
        <v>24</v>
      </c>
      <c r="F35" s="54">
        <f>ROUND((SUM(BG80:BG122)),  2)</f>
        <v>0</v>
      </c>
      <c r="I35" s="55">
        <v>0.21</v>
      </c>
      <c r="J35" s="54">
        <f>0</f>
        <v>0</v>
      </c>
      <c r="L35" s="45"/>
      <c r="BE35" s="9"/>
    </row>
    <row r="36" spans="2:57" s="3" customFormat="1" ht="14.5" hidden="1" customHeight="1">
      <c r="B36" s="44"/>
      <c r="E36" s="43" t="s">
        <v>25</v>
      </c>
      <c r="F36" s="54">
        <f>ROUND((SUM(BH80:BH122)),  2)</f>
        <v>0</v>
      </c>
      <c r="I36" s="55">
        <v>0.12</v>
      </c>
      <c r="J36" s="54">
        <f>0</f>
        <v>0</v>
      </c>
      <c r="L36" s="45"/>
      <c r="BE36" s="9"/>
    </row>
    <row r="37" spans="2:57" s="3" customFormat="1" ht="14.5" hidden="1" customHeight="1">
      <c r="B37" s="44"/>
      <c r="E37" s="43" t="s">
        <v>26</v>
      </c>
      <c r="F37" s="54">
        <f>ROUND((SUM(BI80:BI122)),  2)</f>
        <v>0</v>
      </c>
      <c r="I37" s="55">
        <v>0</v>
      </c>
      <c r="J37" s="54">
        <f>0</f>
        <v>0</v>
      </c>
      <c r="L37" s="45"/>
      <c r="BE37" s="9"/>
    </row>
    <row r="38" spans="2:57" s="3" customFormat="1" ht="7" customHeight="1">
      <c r="B38" s="44"/>
      <c r="D38" s="13"/>
      <c r="E38" s="13"/>
      <c r="F38" s="13"/>
      <c r="G38" s="13"/>
      <c r="H38" s="13"/>
      <c r="I38" s="13"/>
      <c r="J38" s="13"/>
      <c r="K38" s="13"/>
      <c r="L38" s="45"/>
      <c r="BE38" s="9"/>
    </row>
    <row r="39" spans="2:57" s="3" customFormat="1" ht="25.25" customHeight="1">
      <c r="B39" s="44"/>
      <c r="C39" s="73"/>
      <c r="D39" s="74" t="s">
        <v>27</v>
      </c>
      <c r="E39" s="75"/>
      <c r="F39" s="75"/>
      <c r="G39" s="76" t="s">
        <v>28</v>
      </c>
      <c r="H39" s="77" t="s">
        <v>29</v>
      </c>
      <c r="I39" s="75"/>
      <c r="J39" s="78">
        <f>SUM(J30:J37)</f>
        <v>0</v>
      </c>
      <c r="K39" s="79"/>
      <c r="L39" s="45"/>
      <c r="BE39" s="9"/>
    </row>
    <row r="40" spans="2:57" s="3" customFormat="1" ht="14.5" customHeight="1">
      <c r="B40" s="56"/>
      <c r="C40" s="12"/>
      <c r="D40" s="12"/>
      <c r="E40" s="12"/>
      <c r="F40" s="12"/>
      <c r="G40" s="12"/>
      <c r="H40" s="12"/>
      <c r="I40" s="12"/>
      <c r="J40" s="12"/>
      <c r="K40" s="12"/>
      <c r="L40" s="57"/>
      <c r="BE40" s="9"/>
    </row>
    <row r="44" spans="2:57" s="3" customFormat="1" ht="7" customHeight="1">
      <c r="B44" s="58"/>
      <c r="C44" s="59"/>
      <c r="D44" s="59"/>
      <c r="E44" s="59"/>
      <c r="F44" s="59"/>
      <c r="G44" s="59"/>
      <c r="H44" s="59"/>
      <c r="I44" s="59"/>
      <c r="J44" s="59"/>
      <c r="K44" s="59"/>
      <c r="L44" s="60"/>
      <c r="BE44" s="9"/>
    </row>
    <row r="45" spans="2:57" s="3" customFormat="1" ht="25" customHeight="1">
      <c r="B45" s="44"/>
      <c r="C45" s="41" t="s">
        <v>30</v>
      </c>
      <c r="L45" s="45"/>
      <c r="BE45" s="9"/>
    </row>
    <row r="46" spans="2:57" s="3" customFormat="1" ht="7" customHeight="1">
      <c r="B46" s="44"/>
      <c r="L46" s="45"/>
      <c r="BE46" s="9"/>
    </row>
    <row r="47" spans="2:57" s="3" customFormat="1" ht="12" customHeight="1">
      <c r="B47" s="44"/>
      <c r="C47" s="43" t="s">
        <v>4</v>
      </c>
      <c r="L47" s="45"/>
      <c r="BE47" s="9"/>
    </row>
    <row r="48" spans="2:57" s="3" customFormat="1" ht="16.5" customHeight="1">
      <c r="B48" s="44"/>
      <c r="E48" s="87" t="str">
        <f>E7</f>
        <v>FVE parkovací dům Finská</v>
      </c>
      <c r="F48" s="88"/>
      <c r="G48" s="88"/>
      <c r="H48" s="88"/>
      <c r="L48" s="45"/>
      <c r="BE48" s="9"/>
    </row>
    <row r="49" spans="2:57" s="3" customFormat="1" ht="12" customHeight="1">
      <c r="B49" s="44"/>
      <c r="C49" s="43" t="s">
        <v>5</v>
      </c>
      <c r="L49" s="45"/>
      <c r="BE49" s="9"/>
    </row>
    <row r="50" spans="2:57" s="3" customFormat="1" ht="16.5" customHeight="1">
      <c r="B50" s="44"/>
      <c r="E50" s="85" t="str">
        <f>E9</f>
        <v>Fotovoltaika na stěně objeku</v>
      </c>
      <c r="F50" s="86"/>
      <c r="G50" s="86"/>
      <c r="H50" s="86"/>
      <c r="L50" s="45"/>
      <c r="BE50" s="9"/>
    </row>
    <row r="51" spans="2:57" s="3" customFormat="1" ht="7" customHeight="1">
      <c r="B51" s="44"/>
      <c r="L51" s="45"/>
      <c r="BE51" s="9"/>
    </row>
    <row r="52" spans="2:57" s="3" customFormat="1" ht="12" customHeight="1">
      <c r="B52" s="44"/>
      <c r="C52" s="43" t="s">
        <v>8</v>
      </c>
      <c r="F52" s="46" t="str">
        <f>F12</f>
        <v>Dolní Temenice [764442]</v>
      </c>
      <c r="I52" s="43" t="s">
        <v>9</v>
      </c>
      <c r="J52" s="47" t="str">
        <f>IF(J12="","",J12)</f>
        <v/>
      </c>
      <c r="L52" s="45"/>
      <c r="BE52" s="9"/>
    </row>
    <row r="53" spans="2:57" s="3" customFormat="1" ht="7" customHeight="1">
      <c r="B53" s="44"/>
      <c r="L53" s="45"/>
      <c r="BE53" s="9"/>
    </row>
    <row r="54" spans="2:57" s="3" customFormat="1" ht="40" customHeight="1">
      <c r="B54" s="44"/>
      <c r="C54" s="43" t="s">
        <v>10</v>
      </c>
      <c r="F54" s="46" t="str">
        <f>E15</f>
        <v>Město Šumperk, Náměstí Míru 1, 787 01 Šumperk</v>
      </c>
      <c r="I54" s="43" t="s">
        <v>14</v>
      </c>
      <c r="J54" s="50" t="str">
        <f>E21</f>
        <v>Solar gods s.r.o., Na Folimance 2155/15, 120 00 Praha</v>
      </c>
      <c r="L54" s="45"/>
      <c r="BE54" s="9"/>
    </row>
    <row r="55" spans="2:57" s="3" customFormat="1" ht="15.25" customHeight="1">
      <c r="B55" s="44"/>
      <c r="C55" s="43" t="s">
        <v>13</v>
      </c>
      <c r="F55" s="46" t="str">
        <f>IF(E18="","",E18)</f>
        <v>Vyplň údaj</v>
      </c>
      <c r="I55" s="43" t="s">
        <v>15</v>
      </c>
      <c r="J55" s="50" t="str">
        <f>E24</f>
        <v xml:space="preserve"> </v>
      </c>
      <c r="L55" s="45"/>
      <c r="BE55" s="9"/>
    </row>
    <row r="56" spans="2:57" s="3" customFormat="1" ht="10.25" customHeight="1">
      <c r="B56" s="44"/>
      <c r="L56" s="45"/>
      <c r="BE56" s="9"/>
    </row>
    <row r="57" spans="2:57" s="3" customFormat="1" ht="29.25" customHeight="1">
      <c r="B57" s="44"/>
      <c r="C57" s="80" t="s">
        <v>31</v>
      </c>
      <c r="D57" s="75"/>
      <c r="E57" s="75"/>
      <c r="F57" s="75"/>
      <c r="G57" s="75"/>
      <c r="H57" s="75"/>
      <c r="I57" s="75"/>
      <c r="J57" s="81" t="s">
        <v>32</v>
      </c>
      <c r="K57" s="79"/>
      <c r="L57" s="45"/>
      <c r="BE57" s="9"/>
    </row>
    <row r="58" spans="2:57" s="3" customFormat="1" ht="10.25" customHeight="1">
      <c r="B58" s="44"/>
      <c r="L58" s="45"/>
      <c r="BE58" s="9"/>
    </row>
    <row r="59" spans="2:57" s="3" customFormat="1" ht="22.75" customHeight="1">
      <c r="B59" s="44"/>
      <c r="C59" s="61" t="s">
        <v>33</v>
      </c>
      <c r="J59" s="62">
        <f>J80</f>
        <v>0</v>
      </c>
      <c r="L59" s="45"/>
      <c r="AU59" s="1" t="s">
        <v>34</v>
      </c>
      <c r="BE59" s="9"/>
    </row>
    <row r="60" spans="2:57" s="5" customFormat="1" ht="25" customHeight="1">
      <c r="B60" s="63"/>
      <c r="D60" s="16" t="s">
        <v>35</v>
      </c>
      <c r="E60" s="17"/>
      <c r="F60" s="17"/>
      <c r="G60" s="17"/>
      <c r="H60" s="17"/>
      <c r="I60" s="17"/>
      <c r="J60" s="18">
        <f>J80</f>
        <v>0</v>
      </c>
      <c r="L60" s="64"/>
      <c r="BE60" s="11"/>
    </row>
    <row r="61" spans="2:57" s="3" customFormat="1" ht="21.75" customHeight="1">
      <c r="B61" s="44"/>
      <c r="L61" s="45"/>
      <c r="BE61" s="9"/>
    </row>
    <row r="62" spans="2:57" s="3" customFormat="1" ht="7" customHeight="1">
      <c r="B62" s="56"/>
      <c r="C62" s="12"/>
      <c r="D62" s="12"/>
      <c r="E62" s="12"/>
      <c r="F62" s="12"/>
      <c r="G62" s="12"/>
      <c r="H62" s="12"/>
      <c r="I62" s="12"/>
      <c r="J62" s="12"/>
      <c r="K62" s="12"/>
      <c r="L62" s="57"/>
      <c r="BE62" s="9"/>
    </row>
    <row r="66" spans="2:65" s="3" customFormat="1" ht="7" customHeight="1">
      <c r="B66" s="58"/>
      <c r="C66" s="59"/>
      <c r="D66" s="59"/>
      <c r="E66" s="59"/>
      <c r="F66" s="59"/>
      <c r="G66" s="59"/>
      <c r="H66" s="59"/>
      <c r="I66" s="59"/>
      <c r="J66" s="59"/>
      <c r="K66" s="59"/>
      <c r="L66" s="60"/>
      <c r="BE66" s="9"/>
    </row>
    <row r="67" spans="2:65" s="3" customFormat="1" ht="25" customHeight="1">
      <c r="B67" s="44"/>
      <c r="C67" s="41" t="s">
        <v>36</v>
      </c>
      <c r="L67" s="45"/>
      <c r="BE67" s="9"/>
    </row>
    <row r="68" spans="2:65" s="3" customFormat="1" ht="7" customHeight="1">
      <c r="B68" s="44"/>
      <c r="L68" s="45"/>
      <c r="BE68" s="9"/>
    </row>
    <row r="69" spans="2:65" s="3" customFormat="1" ht="12" customHeight="1">
      <c r="B69" s="44"/>
      <c r="C69" s="43" t="s">
        <v>4</v>
      </c>
      <c r="L69" s="45"/>
      <c r="BE69" s="9"/>
    </row>
    <row r="70" spans="2:65" s="3" customFormat="1" ht="16.5" customHeight="1">
      <c r="B70" s="44"/>
      <c r="E70" s="87" t="str">
        <f>E7</f>
        <v>FVE parkovací dům Finská</v>
      </c>
      <c r="F70" s="88"/>
      <c r="G70" s="88"/>
      <c r="H70" s="88"/>
      <c r="L70" s="45"/>
      <c r="BE70" s="9"/>
    </row>
    <row r="71" spans="2:65" s="3" customFormat="1" ht="12" customHeight="1">
      <c r="B71" s="44"/>
      <c r="C71" s="43" t="s">
        <v>5</v>
      </c>
      <c r="L71" s="45"/>
      <c r="BE71" s="9"/>
    </row>
    <row r="72" spans="2:65" s="3" customFormat="1" ht="16.5" customHeight="1">
      <c r="B72" s="44"/>
      <c r="E72" s="85" t="str">
        <f>E9</f>
        <v>Fotovoltaika na stěně objeku</v>
      </c>
      <c r="F72" s="86"/>
      <c r="G72" s="86"/>
      <c r="H72" s="86"/>
      <c r="L72" s="45"/>
      <c r="BE72" s="9"/>
    </row>
    <row r="73" spans="2:65" s="3" customFormat="1" ht="7" customHeight="1">
      <c r="B73" s="44"/>
      <c r="L73" s="45"/>
      <c r="BE73" s="9"/>
    </row>
    <row r="74" spans="2:65" s="3" customFormat="1" ht="12" customHeight="1">
      <c r="B74" s="44"/>
      <c r="C74" s="43" t="s">
        <v>8</v>
      </c>
      <c r="F74" s="46" t="str">
        <f>F12</f>
        <v>Dolní Temenice [764442]</v>
      </c>
      <c r="I74" s="43" t="s">
        <v>9</v>
      </c>
      <c r="J74" s="47" t="str">
        <f>IF(J12="","",J12)</f>
        <v/>
      </c>
      <c r="L74" s="45"/>
      <c r="BE74" s="9"/>
    </row>
    <row r="75" spans="2:65" s="3" customFormat="1" ht="7" customHeight="1">
      <c r="B75" s="44"/>
      <c r="L75" s="45"/>
      <c r="BE75" s="9"/>
    </row>
    <row r="76" spans="2:65" s="3" customFormat="1" ht="40" customHeight="1">
      <c r="B76" s="44"/>
      <c r="C76" s="43" t="s">
        <v>10</v>
      </c>
      <c r="F76" s="46" t="str">
        <f>E15</f>
        <v>Město Šumperk, Náměstí Míru 1, 787 01 Šumperk</v>
      </c>
      <c r="I76" s="43" t="s">
        <v>14</v>
      </c>
      <c r="J76" s="50" t="str">
        <f>E21</f>
        <v>Solar gods s.r.o., Na Folimance 2155/15, 120 00 Praha</v>
      </c>
      <c r="L76" s="45"/>
      <c r="BE76" s="9"/>
    </row>
    <row r="77" spans="2:65" s="3" customFormat="1" ht="15.25" customHeight="1">
      <c r="B77" s="44"/>
      <c r="C77" s="43" t="s">
        <v>13</v>
      </c>
      <c r="F77" s="46" t="str">
        <f>IF(E18="","",E18)</f>
        <v>Vyplň údaj</v>
      </c>
      <c r="I77" s="43" t="s">
        <v>15</v>
      </c>
      <c r="J77" s="50" t="str">
        <f>E24</f>
        <v xml:space="preserve"> </v>
      </c>
      <c r="L77" s="45"/>
      <c r="BE77" s="9"/>
    </row>
    <row r="78" spans="2:65" s="3" customFormat="1" ht="10.25" customHeight="1">
      <c r="B78" s="44"/>
      <c r="L78" s="45"/>
      <c r="BE78" s="9"/>
    </row>
    <row r="79" spans="2:65" s="6" customFormat="1" ht="29.25" customHeight="1">
      <c r="B79" s="65"/>
      <c r="C79" s="36" t="s">
        <v>37</v>
      </c>
      <c r="D79" s="36" t="s">
        <v>38</v>
      </c>
      <c r="E79" s="36" t="s">
        <v>39</v>
      </c>
      <c r="F79" s="36" t="s">
        <v>40</v>
      </c>
      <c r="G79" s="36" t="s">
        <v>41</v>
      </c>
      <c r="H79" s="36" t="s">
        <v>42</v>
      </c>
      <c r="I79" s="36" t="s">
        <v>43</v>
      </c>
      <c r="J79" s="36" t="s">
        <v>32</v>
      </c>
      <c r="K79" s="36" t="s">
        <v>44</v>
      </c>
      <c r="L79" s="66"/>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row>
    <row r="80" spans="2:65" s="3" customFormat="1" ht="22.75" customHeight="1">
      <c r="B80" s="44"/>
      <c r="C80" s="67" t="s">
        <v>45</v>
      </c>
      <c r="J80" s="68">
        <f>SUM(J82:J121)</f>
        <v>0</v>
      </c>
      <c r="L80" s="45"/>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row>
    <row r="81" spans="2:65" s="7" customFormat="1" ht="26" customHeight="1">
      <c r="B81" s="69"/>
      <c r="D81" s="19"/>
      <c r="E81" s="20"/>
      <c r="F81" s="20" t="s">
        <v>68</v>
      </c>
      <c r="I81"/>
      <c r="J81" s="21"/>
      <c r="L81" s="70"/>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row>
    <row r="82" spans="2:65" s="3" customFormat="1" ht="16.5" customHeight="1">
      <c r="B82" s="44"/>
      <c r="C82" s="27" t="s">
        <v>46</v>
      </c>
      <c r="D82" s="28"/>
      <c r="E82" s="29"/>
      <c r="F82" s="30" t="s">
        <v>75</v>
      </c>
      <c r="G82" s="31" t="s">
        <v>47</v>
      </c>
      <c r="H82" s="32">
        <v>51</v>
      </c>
      <c r="I82" s="33"/>
      <c r="J82" s="34">
        <f>ROUND(I82*H82,2)</f>
        <v>0</v>
      </c>
      <c r="K82" s="35" t="s">
        <v>48</v>
      </c>
      <c r="L82" s="45"/>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row>
    <row r="83" spans="2:65" s="3" customFormat="1">
      <c r="B83" s="44"/>
      <c r="D83" s="71"/>
      <c r="F83" s="72"/>
      <c r="L83" s="45"/>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row>
    <row r="84" spans="2:65" s="3" customFormat="1" ht="16.5" customHeight="1">
      <c r="B84" s="44"/>
      <c r="C84" s="27" t="s">
        <v>1</v>
      </c>
      <c r="D84" s="28"/>
      <c r="E84" s="29"/>
      <c r="F84" s="30" t="s">
        <v>67</v>
      </c>
      <c r="G84" s="31" t="s">
        <v>47</v>
      </c>
      <c r="H84" s="32">
        <v>51</v>
      </c>
      <c r="I84" s="33"/>
      <c r="J84" s="34">
        <f>ROUND(I84*H84,2)</f>
        <v>0</v>
      </c>
      <c r="K84" s="35" t="s">
        <v>48</v>
      </c>
      <c r="L84" s="45"/>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row>
    <row r="85" spans="2:65" s="3" customFormat="1">
      <c r="B85" s="44"/>
      <c r="D85" s="71"/>
      <c r="F85" s="72"/>
      <c r="L85" s="4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row>
    <row r="86" spans="2:65" s="3" customFormat="1">
      <c r="B86" s="44"/>
      <c r="C86" s="27" t="s">
        <v>97</v>
      </c>
      <c r="D86" s="28"/>
      <c r="E86" s="29"/>
      <c r="F86" s="30" t="s">
        <v>98</v>
      </c>
      <c r="G86" s="31" t="s">
        <v>47</v>
      </c>
      <c r="H86" s="32">
        <v>1</v>
      </c>
      <c r="I86" s="33"/>
      <c r="J86" s="34">
        <f>ROUND(I86*H86,2)</f>
        <v>0</v>
      </c>
      <c r="K86" s="35" t="s">
        <v>48</v>
      </c>
      <c r="L86" s="45"/>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row>
    <row r="87" spans="2:65" s="3" customFormat="1">
      <c r="B87" s="44"/>
      <c r="C87" s="22"/>
      <c r="D87" s="71"/>
      <c r="F87" s="72"/>
      <c r="G87" s="24"/>
      <c r="H87" s="25"/>
      <c r="I87" s="93"/>
      <c r="J87" s="26"/>
      <c r="K87" s="23"/>
      <c r="L87" s="45"/>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row>
    <row r="88" spans="2:65" s="3" customFormat="1" ht="16.5" customHeight="1">
      <c r="B88" s="44"/>
      <c r="C88" s="27" t="s">
        <v>50</v>
      </c>
      <c r="D88" s="28"/>
      <c r="E88" s="29"/>
      <c r="F88" s="30" t="s">
        <v>99</v>
      </c>
      <c r="G88" s="31" t="s">
        <v>47</v>
      </c>
      <c r="H88" s="32">
        <v>1</v>
      </c>
      <c r="I88" s="33"/>
      <c r="J88" s="34">
        <f>ROUND(I88*H88,2)</f>
        <v>0</v>
      </c>
      <c r="K88" s="35" t="s">
        <v>48</v>
      </c>
      <c r="L88" s="45"/>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row>
    <row r="89" spans="2:65" s="3" customFormat="1">
      <c r="B89" s="44"/>
      <c r="D89" s="71"/>
      <c r="F89" s="72"/>
      <c r="L89" s="45"/>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row>
    <row r="90" spans="2:65" s="3" customFormat="1">
      <c r="B90" s="44"/>
      <c r="C90" s="27" t="s">
        <v>49</v>
      </c>
      <c r="D90" s="28"/>
      <c r="E90" s="29"/>
      <c r="F90" s="30" t="s">
        <v>100</v>
      </c>
      <c r="G90" s="31" t="s">
        <v>47</v>
      </c>
      <c r="H90" s="32">
        <v>1</v>
      </c>
      <c r="I90" s="33"/>
      <c r="J90" s="34">
        <f>ROUND(I90*H90,2)</f>
        <v>0</v>
      </c>
      <c r="K90" s="35" t="s">
        <v>48</v>
      </c>
      <c r="L90" s="45"/>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row>
    <row r="91" spans="2:65" s="3" customFormat="1">
      <c r="B91" s="44"/>
      <c r="D91" s="71"/>
      <c r="F91" s="72"/>
      <c r="L91" s="45"/>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row>
    <row r="92" spans="2:65" s="3" customFormat="1" ht="16.5" customHeight="1">
      <c r="B92" s="44"/>
      <c r="C92" s="27" t="s">
        <v>53</v>
      </c>
      <c r="D92" s="28"/>
      <c r="E92" s="29"/>
      <c r="F92" s="30" t="s">
        <v>77</v>
      </c>
      <c r="G92" s="31" t="s">
        <v>47</v>
      </c>
      <c r="H92" s="32">
        <v>1</v>
      </c>
      <c r="I92" s="33"/>
      <c r="J92" s="34">
        <f>ROUND(I92*H92,2)</f>
        <v>0</v>
      </c>
      <c r="K92" s="35" t="s">
        <v>48</v>
      </c>
      <c r="L92" s="45"/>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row>
    <row r="93" spans="2:65" s="3" customFormat="1">
      <c r="B93" s="44"/>
      <c r="D93" s="71"/>
      <c r="F93" s="72"/>
      <c r="L93" s="45"/>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row>
    <row r="94" spans="2:65" s="3" customFormat="1" ht="16.5" customHeight="1">
      <c r="B94" s="44"/>
      <c r="C94" s="27" t="s">
        <v>51</v>
      </c>
      <c r="D94" s="28"/>
      <c r="E94" s="29"/>
      <c r="F94" s="30" t="s">
        <v>78</v>
      </c>
      <c r="G94" s="31" t="s">
        <v>47</v>
      </c>
      <c r="H94" s="32">
        <v>1</v>
      </c>
      <c r="I94" s="33"/>
      <c r="J94" s="34">
        <f>ROUND(I94*H94,2)</f>
        <v>0</v>
      </c>
      <c r="K94" s="35" t="s">
        <v>48</v>
      </c>
      <c r="L94" s="45"/>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row>
    <row r="95" spans="2:65" s="3" customFormat="1">
      <c r="B95" s="44"/>
      <c r="D95" s="71"/>
      <c r="F95" s="72"/>
      <c r="L95" s="4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row>
    <row r="96" spans="2:65" s="3" customFormat="1">
      <c r="B96" s="44"/>
      <c r="C96" s="27" t="s">
        <v>82</v>
      </c>
      <c r="D96" s="28"/>
      <c r="E96" s="29"/>
      <c r="F96" s="30" t="s">
        <v>76</v>
      </c>
      <c r="G96" s="31" t="s">
        <v>47</v>
      </c>
      <c r="H96" s="32">
        <v>3</v>
      </c>
      <c r="I96" s="33"/>
      <c r="J96" s="34">
        <f>ROUND(I96*H96,2)</f>
        <v>0</v>
      </c>
      <c r="K96" s="35" t="s">
        <v>48</v>
      </c>
      <c r="L96" s="45"/>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row>
    <row r="97" spans="2:65" s="3" customFormat="1">
      <c r="B97" s="44"/>
      <c r="D97" s="71"/>
      <c r="F97" s="72"/>
      <c r="L97" s="45"/>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row>
    <row r="98" spans="2:65" s="3" customFormat="1" ht="16.5" customHeight="1">
      <c r="B98" s="44"/>
      <c r="C98" s="27" t="s">
        <v>52</v>
      </c>
      <c r="D98" s="28"/>
      <c r="E98" s="29"/>
      <c r="F98" s="30" t="s">
        <v>69</v>
      </c>
      <c r="G98" s="31" t="s">
        <v>55</v>
      </c>
      <c r="H98" s="32">
        <v>1</v>
      </c>
      <c r="I98" s="33"/>
      <c r="J98" s="34">
        <f>ROUND(I98*H98,2)</f>
        <v>0</v>
      </c>
      <c r="K98" s="35" t="s">
        <v>48</v>
      </c>
      <c r="L98" s="45"/>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row>
    <row r="99" spans="2:65" s="3" customFormat="1">
      <c r="B99" s="44"/>
      <c r="D99" s="71"/>
      <c r="F99" s="72"/>
      <c r="L99" s="45"/>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row>
    <row r="100" spans="2:65" s="3" customFormat="1">
      <c r="B100" s="44"/>
      <c r="C100" s="27" t="s">
        <v>83</v>
      </c>
      <c r="D100" s="28"/>
      <c r="E100" s="29"/>
      <c r="F100" s="30" t="s">
        <v>81</v>
      </c>
      <c r="G100" s="31" t="s">
        <v>55</v>
      </c>
      <c r="H100" s="32">
        <v>1</v>
      </c>
      <c r="I100" s="33"/>
      <c r="J100" s="34">
        <f>ROUND(I100*H100,2)</f>
        <v>0</v>
      </c>
      <c r="K100" s="35" t="s">
        <v>48</v>
      </c>
      <c r="L100" s="45"/>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row>
    <row r="101" spans="2:65" s="3" customFormat="1">
      <c r="B101" s="44"/>
      <c r="D101" s="71"/>
      <c r="F101" s="72"/>
      <c r="L101" s="45"/>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row>
    <row r="102" spans="2:65" s="3" customFormat="1">
      <c r="B102" s="44"/>
      <c r="C102" s="27" t="s">
        <v>54</v>
      </c>
      <c r="D102" s="28"/>
      <c r="E102" s="29"/>
      <c r="F102" s="30" t="s">
        <v>66</v>
      </c>
      <c r="G102" s="31" t="s">
        <v>55</v>
      </c>
      <c r="H102" s="32">
        <v>1</v>
      </c>
      <c r="I102" s="33"/>
      <c r="J102" s="34">
        <f>ROUND(I102*H102,2)</f>
        <v>0</v>
      </c>
      <c r="K102" s="35" t="s">
        <v>48</v>
      </c>
      <c r="L102" s="45"/>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row>
    <row r="103" spans="2:65" s="3" customFormat="1">
      <c r="B103" s="44"/>
      <c r="D103" s="71"/>
      <c r="F103" s="72"/>
      <c r="L103" s="45"/>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row>
    <row r="104" spans="2:65" s="3" customFormat="1" ht="16.5" customHeight="1">
      <c r="B104" s="44"/>
      <c r="C104" s="27" t="s">
        <v>84</v>
      </c>
      <c r="D104" s="28"/>
      <c r="E104" s="29"/>
      <c r="F104" s="30" t="s">
        <v>79</v>
      </c>
      <c r="G104" s="31" t="s">
        <v>55</v>
      </c>
      <c r="H104" s="32">
        <v>1</v>
      </c>
      <c r="I104" s="33"/>
      <c r="J104" s="34">
        <f>ROUND(I104*H104,2)</f>
        <v>0</v>
      </c>
      <c r="K104" s="35" t="s">
        <v>48</v>
      </c>
      <c r="L104" s="45"/>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row>
    <row r="105" spans="2:65" s="3" customFormat="1">
      <c r="B105" s="44"/>
      <c r="D105" s="71"/>
      <c r="F105" s="72"/>
      <c r="L105" s="4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row>
    <row r="106" spans="2:65" s="3" customFormat="1">
      <c r="B106" s="44"/>
      <c r="C106" s="27" t="s">
        <v>56</v>
      </c>
      <c r="D106" s="28"/>
      <c r="E106" s="29"/>
      <c r="F106" s="30" t="s">
        <v>80</v>
      </c>
      <c r="G106" s="31" t="s">
        <v>55</v>
      </c>
      <c r="H106" s="32">
        <v>1</v>
      </c>
      <c r="I106" s="33"/>
      <c r="J106" s="34">
        <f>ROUND(I106*H106,2)</f>
        <v>0</v>
      </c>
      <c r="K106" s="35" t="s">
        <v>48</v>
      </c>
      <c r="L106" s="45"/>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row>
    <row r="107" spans="2:65" s="3" customFormat="1">
      <c r="B107" s="44"/>
      <c r="D107" s="71"/>
      <c r="F107" s="72"/>
      <c r="L107" s="45"/>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row>
    <row r="108" spans="2:65" s="3" customFormat="1" ht="16.5" customHeight="1">
      <c r="B108" s="44"/>
      <c r="C108" s="27" t="s">
        <v>85</v>
      </c>
      <c r="D108" s="28"/>
      <c r="E108" s="29"/>
      <c r="F108" s="30" t="s">
        <v>70</v>
      </c>
      <c r="G108" s="31" t="s">
        <v>58</v>
      </c>
      <c r="H108" s="32">
        <v>180</v>
      </c>
      <c r="I108" s="33"/>
      <c r="J108" s="34">
        <f>ROUND(I108*H108,2)</f>
        <v>0</v>
      </c>
      <c r="K108" s="35" t="s">
        <v>48</v>
      </c>
      <c r="L108" s="45"/>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row>
    <row r="109" spans="2:65" s="3" customFormat="1">
      <c r="B109" s="44"/>
      <c r="D109" s="71"/>
      <c r="F109" s="72"/>
      <c r="L109" s="45"/>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row>
    <row r="110" spans="2:65" s="3" customFormat="1" ht="16.5" customHeight="1">
      <c r="B110" s="44"/>
      <c r="C110" s="27" t="s">
        <v>57</v>
      </c>
      <c r="D110" s="28"/>
      <c r="E110" s="29"/>
      <c r="F110" s="30" t="s">
        <v>71</v>
      </c>
      <c r="G110" s="31" t="s">
        <v>58</v>
      </c>
      <c r="H110" s="32">
        <v>5</v>
      </c>
      <c r="I110" s="33"/>
      <c r="J110" s="34">
        <f>ROUND(I110*H110,2)</f>
        <v>0</v>
      </c>
      <c r="K110" s="35" t="s">
        <v>48</v>
      </c>
      <c r="L110" s="45"/>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row>
    <row r="111" spans="2:65" s="3" customFormat="1">
      <c r="B111" s="44"/>
      <c r="D111" s="71"/>
      <c r="F111" s="72"/>
      <c r="L111" s="45"/>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row>
    <row r="112" spans="2:65" s="3" customFormat="1" ht="16.5" customHeight="1">
      <c r="B112" s="44"/>
      <c r="C112" s="27" t="s">
        <v>86</v>
      </c>
      <c r="D112" s="28"/>
      <c r="E112" s="29"/>
      <c r="F112" s="30" t="s">
        <v>72</v>
      </c>
      <c r="G112" s="31" t="s">
        <v>58</v>
      </c>
      <c r="H112" s="32">
        <v>180</v>
      </c>
      <c r="I112" s="33"/>
      <c r="J112" s="34">
        <f>ROUND(I112*H112,2)</f>
        <v>0</v>
      </c>
      <c r="K112" s="35" t="s">
        <v>48</v>
      </c>
      <c r="L112" s="45"/>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row>
    <row r="113" spans="2:65" s="3" customFormat="1">
      <c r="B113" s="44"/>
      <c r="D113" s="71"/>
      <c r="F113" s="72"/>
      <c r="L113" s="45"/>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row>
    <row r="114" spans="2:65" s="3" customFormat="1" ht="16.5" customHeight="1">
      <c r="B114" s="44"/>
      <c r="C114" s="27" t="s">
        <v>59</v>
      </c>
      <c r="D114" s="28"/>
      <c r="E114" s="29"/>
      <c r="F114" s="30" t="s">
        <v>73</v>
      </c>
      <c r="G114" s="31" t="s">
        <v>58</v>
      </c>
      <c r="H114" s="32">
        <v>70</v>
      </c>
      <c r="I114" s="33"/>
      <c r="J114" s="34">
        <f>ROUND(I114*H114,2)</f>
        <v>0</v>
      </c>
      <c r="K114" s="35" t="s">
        <v>48</v>
      </c>
      <c r="L114" s="45"/>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row>
    <row r="115" spans="2:65" s="3" customFormat="1">
      <c r="B115" s="44"/>
      <c r="D115" s="71"/>
      <c r="F115" s="72"/>
      <c r="L115" s="4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row>
    <row r="116" spans="2:65" s="3" customFormat="1" ht="16.5" customHeight="1">
      <c r="B116" s="44"/>
      <c r="C116" s="27" t="s">
        <v>87</v>
      </c>
      <c r="D116" s="28"/>
      <c r="E116" s="29"/>
      <c r="F116" s="30" t="s">
        <v>74</v>
      </c>
      <c r="G116" s="31" t="s">
        <v>55</v>
      </c>
      <c r="H116" s="32">
        <v>1</v>
      </c>
      <c r="I116" s="33"/>
      <c r="J116" s="34">
        <f>ROUND(I116*H116,2)</f>
        <v>0</v>
      </c>
      <c r="K116" s="35" t="s">
        <v>48</v>
      </c>
      <c r="L116" s="45"/>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row>
    <row r="117" spans="2:65" s="3" customFormat="1">
      <c r="B117" s="44"/>
      <c r="D117" s="71"/>
      <c r="F117" s="72"/>
      <c r="L117" s="45"/>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row>
    <row r="118" spans="2:65" s="3" customFormat="1" ht="16.5" customHeight="1">
      <c r="B118" s="44"/>
      <c r="C118" s="27" t="s">
        <v>60</v>
      </c>
      <c r="D118" s="28"/>
      <c r="E118" s="29"/>
      <c r="F118" s="30" t="s">
        <v>61</v>
      </c>
      <c r="G118" s="31" t="s">
        <v>55</v>
      </c>
      <c r="H118" s="32">
        <v>1</v>
      </c>
      <c r="I118" s="33"/>
      <c r="J118" s="34">
        <f>ROUND(I118*H118,2)</f>
        <v>0</v>
      </c>
      <c r="K118" s="35" t="s">
        <v>48</v>
      </c>
      <c r="L118" s="45"/>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row>
    <row r="119" spans="2:65" s="3" customFormat="1">
      <c r="B119" s="44"/>
      <c r="D119" s="71"/>
      <c r="F119" s="72"/>
      <c r="L119" s="45"/>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row>
    <row r="120" spans="2:65" s="3" customFormat="1">
      <c r="B120" s="44"/>
      <c r="C120" s="27">
        <v>19</v>
      </c>
      <c r="D120" s="28"/>
      <c r="E120" s="29"/>
      <c r="F120" s="30" t="s">
        <v>96</v>
      </c>
      <c r="G120" s="31" t="s">
        <v>55</v>
      </c>
      <c r="H120" s="32">
        <v>1</v>
      </c>
      <c r="I120" s="33"/>
      <c r="J120" s="34">
        <f>ROUND(I120*H120,2)</f>
        <v>0</v>
      </c>
      <c r="K120" s="35" t="s">
        <v>48</v>
      </c>
      <c r="L120" s="45"/>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row>
    <row r="121" spans="2:65" s="3" customFormat="1">
      <c r="B121" s="44"/>
      <c r="D121" s="71"/>
      <c r="F121" s="72"/>
      <c r="L121" s="45"/>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row>
    <row r="122" spans="2:65" s="3" customFormat="1" ht="117">
      <c r="B122" s="44"/>
      <c r="C122" s="27"/>
      <c r="D122" s="28"/>
      <c r="E122" s="29"/>
      <c r="F122" s="82" t="s">
        <v>88</v>
      </c>
      <c r="G122" s="83"/>
      <c r="H122" s="83"/>
      <c r="I122" s="83"/>
      <c r="J122" s="83"/>
      <c r="K122" s="84"/>
      <c r="L122" s="45"/>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row>
    <row r="123" spans="2:65" s="3" customFormat="1" ht="7" customHeight="1">
      <c r="B123" s="56"/>
      <c r="C123" s="12"/>
      <c r="D123" s="12"/>
      <c r="E123" s="12"/>
      <c r="F123" s="12"/>
      <c r="G123" s="12"/>
      <c r="H123" s="12"/>
      <c r="I123" s="12"/>
      <c r="J123" s="12"/>
      <c r="K123" s="12"/>
      <c r="L123" s="57"/>
      <c r="BE123" s="9"/>
    </row>
  </sheetData>
  <sheetProtection formatCells="0"/>
  <mergeCells count="9">
    <mergeCell ref="E50:H50"/>
    <mergeCell ref="E70:H70"/>
    <mergeCell ref="E72:H72"/>
    <mergeCell ref="L2:V2"/>
    <mergeCell ref="E7:H7"/>
    <mergeCell ref="E9:H9"/>
    <mergeCell ref="E18:H18"/>
    <mergeCell ref="E27:H27"/>
    <mergeCell ref="E48:H48"/>
  </mergeCells>
  <phoneticPr fontId="16" type="noConversion"/>
  <pageMargins left="0.7" right="0.7" top="0.75" bottom="0.75" header="0.3" footer="0.3"/>
  <pageSetup paperSize="9" scale="46" fitToHeight="2" orientation="portrait" horizontalDpi="0" verticalDpi="0" r:id="rId1"/>
  <rowBreaks count="1" manualBreakCount="1">
    <brk id="64" max="12"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Drmotová Renata</dc:creator>
  <cp:lastModifiedBy>Solar gods</cp:lastModifiedBy>
  <cp:lastPrinted>2024-11-20T14:58:11Z</cp:lastPrinted>
  <dcterms:created xsi:type="dcterms:W3CDTF">2024-03-18T10:24:48Z</dcterms:created>
  <dcterms:modified xsi:type="dcterms:W3CDTF">2024-11-20T15:01:41Z</dcterms:modified>
</cp:coreProperties>
</file>